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I B.Sc BOTANY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L49" i="1" l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K52" i="1" s="1"/>
  <c r="J42" i="1"/>
  <c r="I42" i="1"/>
  <c r="H42" i="1"/>
  <c r="G42" i="1"/>
  <c r="G52" i="1" s="1"/>
  <c r="F42" i="1"/>
  <c r="E42" i="1"/>
  <c r="D42" i="1"/>
  <c r="L41" i="1"/>
  <c r="L52" i="1" s="1"/>
  <c r="K41" i="1"/>
  <c r="J41" i="1"/>
  <c r="J52" i="1" s="1"/>
  <c r="I41" i="1"/>
  <c r="I52" i="1" s="1"/>
  <c r="H41" i="1"/>
  <c r="H52" i="1" s="1"/>
  <c r="G41" i="1"/>
  <c r="F41" i="1"/>
  <c r="F52" i="1" s="1"/>
  <c r="E41" i="1"/>
  <c r="E52" i="1" s="1"/>
  <c r="D41" i="1"/>
  <c r="D52" i="1" s="1"/>
</calcChain>
</file>

<file path=xl/sharedStrings.xml><?xml version="1.0" encoding="utf-8"?>
<sst xmlns="http://schemas.openxmlformats.org/spreadsheetml/2006/main" count="408" uniqueCount="130">
  <si>
    <t xml:space="preserve">Roll Number </t>
  </si>
  <si>
    <t xml:space="preserve">MSU Register No </t>
  </si>
  <si>
    <t>Code</t>
  </si>
  <si>
    <t>S1MY11</t>
  </si>
  <si>
    <t>S1TL11</t>
  </si>
  <si>
    <t>S2EN11</t>
  </si>
  <si>
    <t>SMBO11</t>
  </si>
  <si>
    <t>SACH11</t>
  </si>
  <si>
    <t>SMBO12</t>
  </si>
  <si>
    <t>SACHP1</t>
  </si>
  <si>
    <t>SMBOP1</t>
  </si>
  <si>
    <t>SEVS11</t>
  </si>
  <si>
    <t>Subject</t>
  </si>
  <si>
    <t>MALAYA</t>
  </si>
  <si>
    <t>TAMIL</t>
  </si>
  <si>
    <t>ENGLIS</t>
  </si>
  <si>
    <t xml:space="preserve">PLANT </t>
  </si>
  <si>
    <t>ALLIED</t>
  </si>
  <si>
    <t xml:space="preserve">ALGAE 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</si>
  <si>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</si>
  <si>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</si>
  <si>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</si>
  <si>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</si>
  <si>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</si>
  <si>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</si>
  <si>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</si>
  <si>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</si>
  <si>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UABT190535</t>
  </si>
  <si>
    <t xml:space="preserve">ABHISHEK R S    </t>
  </si>
  <si>
    <t>B+</t>
  </si>
  <si>
    <t>B</t>
  </si>
  <si>
    <t>O</t>
  </si>
  <si>
    <t>A+</t>
  </si>
  <si>
    <t>UABT190501</t>
  </si>
  <si>
    <t xml:space="preserve">ABINA R A    </t>
  </si>
  <si>
    <t>UABT190530</t>
  </si>
  <si>
    <t xml:space="preserve">ABISHA A B    </t>
  </si>
  <si>
    <t>C</t>
  </si>
  <si>
    <t>RA</t>
  </si>
  <si>
    <t>UABT190502</t>
  </si>
  <si>
    <t xml:space="preserve">ADENCY PAUL P    </t>
  </si>
  <si>
    <t>A</t>
  </si>
  <si>
    <t>UABT190531</t>
  </si>
  <si>
    <t xml:space="preserve">ANCILIN CHANDRA C S   </t>
  </si>
  <si>
    <t>UABT190532</t>
  </si>
  <si>
    <t xml:space="preserve">ANEENA S S    </t>
  </si>
  <si>
    <t>UABT190503</t>
  </si>
  <si>
    <t xml:space="preserve">ARATHI SAHA B T   </t>
  </si>
  <si>
    <t>UABT190533</t>
  </si>
  <si>
    <t xml:space="preserve">ARATHY G L    </t>
  </si>
  <si>
    <t>UABT190504</t>
  </si>
  <si>
    <t xml:space="preserve">ARTHI A     </t>
  </si>
  <si>
    <t>UABT190505</t>
  </si>
  <si>
    <t xml:space="preserve">ASHA PRINSHI M    </t>
  </si>
  <si>
    <t>UABT190506</t>
  </si>
  <si>
    <t xml:space="preserve">ASHEEBA V V    </t>
  </si>
  <si>
    <t>UABT190507</t>
  </si>
  <si>
    <t xml:space="preserve">ASHIKA C L    </t>
  </si>
  <si>
    <t>UABT190508</t>
  </si>
  <si>
    <t xml:space="preserve">ASHIKA M     </t>
  </si>
  <si>
    <t>UABT190509</t>
  </si>
  <si>
    <t xml:space="preserve">ASLIN PRABISHA S T   </t>
  </si>
  <si>
    <t>UABT190510</t>
  </si>
  <si>
    <t xml:space="preserve">ASWINI M     </t>
  </si>
  <si>
    <t>UABT190512</t>
  </si>
  <si>
    <t xml:space="preserve">BENIBA L     </t>
  </si>
  <si>
    <t>UABT190513</t>
  </si>
  <si>
    <t xml:space="preserve">BENITHA M     </t>
  </si>
  <si>
    <t>UABT190514</t>
  </si>
  <si>
    <t xml:space="preserve">BRIDNEY R S    </t>
  </si>
  <si>
    <t>UABT190515</t>
  </si>
  <si>
    <t xml:space="preserve">DARGLIN MERCY M S   </t>
  </si>
  <si>
    <t>UABT190516</t>
  </si>
  <si>
    <t xml:space="preserve">DIVYA C S    </t>
  </si>
  <si>
    <t>UABT190517</t>
  </si>
  <si>
    <t xml:space="preserve">DIVYA R V    </t>
  </si>
  <si>
    <t>UABT190518</t>
  </si>
  <si>
    <t xml:space="preserve">JEBISHA J     </t>
  </si>
  <si>
    <t>UABT190519</t>
  </si>
  <si>
    <t xml:space="preserve">JENISHA N     </t>
  </si>
  <si>
    <t>UABT190520</t>
  </si>
  <si>
    <t xml:space="preserve">JOBINA Y     </t>
  </si>
  <si>
    <t>UABT190521</t>
  </si>
  <si>
    <t xml:space="preserve">LIBINA W     </t>
  </si>
  <si>
    <t>UABT190522</t>
  </si>
  <si>
    <t xml:space="preserve">LIBISHA D     </t>
  </si>
  <si>
    <t>UABT190523</t>
  </si>
  <si>
    <t xml:space="preserve">MONISHA M A    </t>
  </si>
  <si>
    <t>UABT190534</t>
  </si>
  <si>
    <t xml:space="preserve">NANMA V C    </t>
  </si>
  <si>
    <t>UABT190529</t>
  </si>
  <si>
    <t xml:space="preserve">PRAVEEN R     </t>
  </si>
  <si>
    <t>UABT190524</t>
  </si>
  <si>
    <t xml:space="preserve">SAJINA MOL R S   </t>
  </si>
  <si>
    <t>UABT190526</t>
  </si>
  <si>
    <t xml:space="preserve">SHAMA M S    </t>
  </si>
  <si>
    <t>UABT190527</t>
  </si>
  <si>
    <t xml:space="preserve">STALY ROSE S    </t>
  </si>
  <si>
    <t>UABT190528</t>
  </si>
  <si>
    <t xml:space="preserve">VAISHNAVI V K    </t>
  </si>
  <si>
    <t>UABT190536</t>
  </si>
  <si>
    <t xml:space="preserve">VISHNU R     </t>
  </si>
  <si>
    <t xml:space="preserve">Total No. of 'O' </t>
  </si>
  <si>
    <t xml:space="preserve">Total No. of 'A+' </t>
  </si>
  <si>
    <t xml:space="preserve">Total No. of 'A' </t>
  </si>
  <si>
    <t xml:space="preserve">Total No. of 'B+' </t>
  </si>
  <si>
    <t xml:space="preserve"> Total No. of 'B' </t>
  </si>
  <si>
    <t>Total No. of 'C'</t>
  </si>
  <si>
    <t xml:space="preserve">Total No. of 'RA' </t>
  </si>
  <si>
    <t xml:space="preserve">Total No. of 'AA' </t>
  </si>
  <si>
    <t xml:space="preserve">Total No. of 'MM' </t>
  </si>
  <si>
    <t>Total appeared</t>
  </si>
  <si>
    <t>Total Passed</t>
  </si>
  <si>
    <t>Pass Presentage</t>
  </si>
  <si>
    <t>Total Failed</t>
  </si>
  <si>
    <t>Failed percentage</t>
  </si>
  <si>
    <t>MALAYALAM</t>
  </si>
  <si>
    <t>NATASHA SEBASTIAN( 102 )</t>
  </si>
  <si>
    <t>JASMIN VIJI E(  )</t>
  </si>
  <si>
    <t>ENGLISH</t>
  </si>
  <si>
    <t>SUMITHA V( 310 )</t>
  </si>
  <si>
    <t>PLANT ANATOMY &amp; MICROTECHNIQUES</t>
  </si>
  <si>
    <t>SUKUMARAN  S( 139 )</t>
  </si>
  <si>
    <t>ALLIED CHEMISTRY-I</t>
  </si>
  <si>
    <t>KIRUPA VASAM  E K( 150 )</t>
  </si>
  <si>
    <t>ALGAE AND BRYOPHYTES</t>
  </si>
  <si>
    <t>JOHNSI CHRISTOBEL  G( 96 )</t>
  </si>
  <si>
    <t>ALLIED PRACTICAL - I</t>
  </si>
  <si>
    <t>MAJOR PRACTICAL -I</t>
  </si>
  <si>
    <t>ENVIRONMANTAL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</si>
</sst>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Nov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1 BA ECONOMICS"/>
      <sheetName val="UGFIR00ECB.A.ECONOCGPA"/>
      <sheetName val="UGFIR00ENB.A.ENGLI"/>
      <sheetName val="2019-2022 sem 1 BA ENGLISH (A)"/>
      <sheetName val="UGFIR00ENB.A.ENGLICGPA"/>
      <sheetName val="UGFIR00ENB.A.ENG(S"/>
      <sheetName val="2019-2022 sem 1 BA ENGLISH (SF)"/>
      <sheetName val="UGFIR00ENB.A.ENG(SCGPA"/>
      <sheetName val="UGFIR00HIB.A.HISTO"/>
      <sheetName val="2019-2022 sem 1 BA HIS (E)"/>
      <sheetName val="UGFIR00HIB.A.HISTOCGPA"/>
      <sheetName val="UGFIR00HRB.A.HISTO"/>
      <sheetName val="2019-2022 sem 1 BA HIS (T)"/>
      <sheetName val="UGFIR00HRB.A.HISTOCGPA"/>
      <sheetName val="UGFIR00TAB.A.TAMIL"/>
      <sheetName val="2019-2022 sem I BA TAMIL"/>
      <sheetName val="UGFIR00TAB.A.TAMILCGPA"/>
      <sheetName val="UGFIR00TOB.A.TOURI"/>
      <sheetName val="2019-2022 sem 1 BA TOURISM"/>
      <sheetName val="UGFIR00TOB.A.TOURICGPA"/>
      <sheetName val="UGFIR01BDB.B.A.BUSIN"/>
      <sheetName val="2019-2022 sem 1 BBA"/>
      <sheetName val="UGFIR01BDB.B.A.BUSINCGPA"/>
      <sheetName val="UGFIR04PB.C.A.COMPU"/>
      <sheetName val="2019-2022 sem I BCA"/>
      <sheetName val="UGFIR04PB.C.A.COMPUCGPA"/>
      <sheetName val="UGFIR06AB.SC.MATHE"/>
      <sheetName val="2019-2022 sem I B.Sc MATHS (A)"/>
      <sheetName val="UGFIR06AB.SC.MATHECGPA"/>
      <sheetName val="UGFIR06CB.SC.CHEMI"/>
      <sheetName val="2019-2022 sem 1 B.Sc. CHEMISTRY"/>
      <sheetName val="UGFIR06CB.SC.CHEMICGPA"/>
      <sheetName val="UGFIR06PB.SC.PHYSI"/>
      <sheetName val="2019-2022 sem I B.ScPHYSICS (A)"/>
      <sheetName val="UGFIR06PB.SC.PHYSICGPA"/>
      <sheetName val="UGFIR06QB.SC.BOTANY"/>
      <sheetName val="2019-2022 sem I B.Sc BOTANY"/>
      <sheetName val="UGFIR06QB.SC.BOTANY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Y"/>
      <sheetName val="UGSEC06QB.SC.BOTANYGrade"/>
      <sheetName val="UGSEC06QB.SC.BOTANY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Y"/>
      <sheetName val="UGTHI06QB.SC.BOTANYGrade"/>
      <sheetName val="UGTHI06QB.SC.BOTANY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activeCell="N9" sqref="N9"/>
    </sheetView>
  </sheetViews>
  <sheetFormatPr defaultRowHeight="15" x14ac:dyDescent="0.25"/>
  <cols>
    <col min="1" max="1" width="12.5703125" bestFit="1" customWidth="1"/>
    <col min="2" max="2" width="16.85546875" customWidth="1"/>
    <col min="3" max="3" width="21" bestFit="1" customWidth="1"/>
    <col min="4" max="4" width="4" bestFit="1" customWidth="1"/>
    <col min="5" max="9" width="6" bestFit="1" customWidth="1"/>
    <col min="10" max="12" width="4" bestFit="1" customWidth="1"/>
  </cols>
  <sheetData>
    <row r="1" spans="1:12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17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26</v>
      </c>
      <c r="K5" s="8" t="s">
        <v>26</v>
      </c>
      <c r="L5" s="8" t="s">
        <v>25</v>
      </c>
    </row>
    <row r="6" spans="1:12" x14ac:dyDescent="0.25">
      <c r="A6" t="s">
        <v>27</v>
      </c>
      <c r="B6" s="9">
        <v>20193111523101</v>
      </c>
      <c r="C6" t="s">
        <v>28</v>
      </c>
      <c r="D6" s="5" t="s">
        <v>29</v>
      </c>
      <c r="E6" s="5"/>
      <c r="F6" s="5" t="s">
        <v>30</v>
      </c>
      <c r="G6" s="5" t="s">
        <v>30</v>
      </c>
      <c r="H6" s="5" t="s">
        <v>30</v>
      </c>
      <c r="I6" s="5" t="s">
        <v>30</v>
      </c>
      <c r="J6" s="5" t="s">
        <v>31</v>
      </c>
      <c r="K6" s="5" t="s">
        <v>32</v>
      </c>
      <c r="L6" s="5" t="s">
        <v>30</v>
      </c>
    </row>
    <row r="7" spans="1:12" x14ac:dyDescent="0.25">
      <c r="A7" t="s">
        <v>33</v>
      </c>
      <c r="B7" s="9">
        <v>20193111523102</v>
      </c>
      <c r="C7" t="s">
        <v>34</v>
      </c>
      <c r="D7" s="5"/>
      <c r="E7" s="5" t="s">
        <v>30</v>
      </c>
      <c r="F7" s="5" t="s">
        <v>30</v>
      </c>
      <c r="G7" s="5" t="s">
        <v>29</v>
      </c>
      <c r="H7" s="5" t="s">
        <v>32</v>
      </c>
      <c r="I7" s="5" t="s">
        <v>29</v>
      </c>
      <c r="J7" s="5" t="s">
        <v>31</v>
      </c>
      <c r="K7" s="5" t="s">
        <v>32</v>
      </c>
      <c r="L7" s="5" t="s">
        <v>30</v>
      </c>
    </row>
    <row r="8" spans="1:12" x14ac:dyDescent="0.25">
      <c r="A8" t="s">
        <v>35</v>
      </c>
      <c r="B8" s="9">
        <v>20193111523103</v>
      </c>
      <c r="C8" t="s">
        <v>36</v>
      </c>
      <c r="D8" s="5" t="s">
        <v>37</v>
      </c>
      <c r="E8" s="5"/>
      <c r="F8" s="5" t="s">
        <v>37</v>
      </c>
      <c r="G8" s="5" t="s">
        <v>38</v>
      </c>
      <c r="H8" s="5" t="s">
        <v>38</v>
      </c>
      <c r="I8" s="5" t="s">
        <v>38</v>
      </c>
      <c r="J8" s="5" t="s">
        <v>31</v>
      </c>
      <c r="K8" s="5" t="s">
        <v>30</v>
      </c>
      <c r="L8" s="5" t="s">
        <v>37</v>
      </c>
    </row>
    <row r="9" spans="1:12" x14ac:dyDescent="0.25">
      <c r="A9" t="s">
        <v>39</v>
      </c>
      <c r="B9" s="9">
        <v>20193111523104</v>
      </c>
      <c r="C9" t="s">
        <v>40</v>
      </c>
      <c r="D9" s="5"/>
      <c r="E9" s="5" t="s">
        <v>29</v>
      </c>
      <c r="F9" s="5" t="s">
        <v>30</v>
      </c>
      <c r="G9" s="5" t="s">
        <v>41</v>
      </c>
      <c r="H9" s="5" t="s">
        <v>29</v>
      </c>
      <c r="I9" s="5" t="s">
        <v>29</v>
      </c>
      <c r="J9" s="5" t="s">
        <v>31</v>
      </c>
      <c r="K9" s="5" t="s">
        <v>31</v>
      </c>
      <c r="L9" s="5" t="s">
        <v>29</v>
      </c>
    </row>
    <row r="10" spans="1:12" x14ac:dyDescent="0.25">
      <c r="A10" t="s">
        <v>42</v>
      </c>
      <c r="B10" s="9">
        <v>20193111523105</v>
      </c>
      <c r="C10" t="s">
        <v>43</v>
      </c>
      <c r="D10" s="5" t="s">
        <v>41</v>
      </c>
      <c r="E10" s="5"/>
      <c r="F10" s="5" t="s">
        <v>29</v>
      </c>
      <c r="G10" s="5" t="s">
        <v>29</v>
      </c>
      <c r="H10" s="5" t="s">
        <v>31</v>
      </c>
      <c r="I10" s="5" t="s">
        <v>41</v>
      </c>
      <c r="J10" s="5" t="s">
        <v>31</v>
      </c>
      <c r="K10" s="5" t="s">
        <v>31</v>
      </c>
      <c r="L10" s="5" t="s">
        <v>30</v>
      </c>
    </row>
    <row r="11" spans="1:12" x14ac:dyDescent="0.25">
      <c r="A11" t="s">
        <v>44</v>
      </c>
      <c r="B11" s="9">
        <v>20193111523106</v>
      </c>
      <c r="C11" t="s">
        <v>45</v>
      </c>
      <c r="D11" s="5" t="s">
        <v>41</v>
      </c>
      <c r="E11" s="5"/>
      <c r="F11" s="5" t="s">
        <v>32</v>
      </c>
      <c r="G11" s="5" t="s">
        <v>29</v>
      </c>
      <c r="H11" s="5" t="s">
        <v>31</v>
      </c>
      <c r="I11" s="5" t="s">
        <v>32</v>
      </c>
      <c r="J11" s="5" t="s">
        <v>32</v>
      </c>
      <c r="K11" s="5" t="s">
        <v>31</v>
      </c>
      <c r="L11" s="5" t="s">
        <v>29</v>
      </c>
    </row>
    <row r="12" spans="1:12" x14ac:dyDescent="0.25">
      <c r="A12" t="s">
        <v>46</v>
      </c>
      <c r="B12" s="9">
        <v>20193111523107</v>
      </c>
      <c r="C12" t="s">
        <v>47</v>
      </c>
      <c r="D12" s="5"/>
      <c r="E12" s="5" t="s">
        <v>30</v>
      </c>
      <c r="F12" s="5" t="s">
        <v>41</v>
      </c>
      <c r="G12" s="5" t="s">
        <v>41</v>
      </c>
      <c r="H12" s="5" t="s">
        <v>32</v>
      </c>
      <c r="I12" s="5" t="s">
        <v>41</v>
      </c>
      <c r="J12" s="5" t="s">
        <v>31</v>
      </c>
      <c r="K12" s="5" t="s">
        <v>31</v>
      </c>
      <c r="L12" s="5" t="s">
        <v>29</v>
      </c>
    </row>
    <row r="13" spans="1:12" x14ac:dyDescent="0.25">
      <c r="A13" t="s">
        <v>48</v>
      </c>
      <c r="B13" s="9">
        <v>20193111523108</v>
      </c>
      <c r="C13" t="s">
        <v>49</v>
      </c>
      <c r="D13" s="5" t="s">
        <v>41</v>
      </c>
      <c r="E13" s="5"/>
      <c r="F13" s="5" t="s">
        <v>29</v>
      </c>
      <c r="G13" s="5" t="s">
        <v>41</v>
      </c>
      <c r="H13" s="5" t="s">
        <v>31</v>
      </c>
      <c r="I13" s="5" t="s">
        <v>32</v>
      </c>
      <c r="J13" s="5" t="s">
        <v>31</v>
      </c>
      <c r="K13" s="5" t="s">
        <v>31</v>
      </c>
      <c r="L13" s="5" t="s">
        <v>41</v>
      </c>
    </row>
    <row r="14" spans="1:12" x14ac:dyDescent="0.25">
      <c r="A14" t="s">
        <v>50</v>
      </c>
      <c r="B14" s="9">
        <v>20193111523109</v>
      </c>
      <c r="C14" t="s">
        <v>51</v>
      </c>
      <c r="D14" s="5"/>
      <c r="E14" s="5" t="s">
        <v>37</v>
      </c>
      <c r="F14" s="5" t="s">
        <v>30</v>
      </c>
      <c r="G14" s="5" t="s">
        <v>29</v>
      </c>
      <c r="H14" s="5" t="s">
        <v>41</v>
      </c>
      <c r="I14" s="5" t="s">
        <v>29</v>
      </c>
      <c r="J14" s="5" t="s">
        <v>31</v>
      </c>
      <c r="K14" s="5" t="s">
        <v>41</v>
      </c>
      <c r="L14" s="5" t="s">
        <v>30</v>
      </c>
    </row>
    <row r="15" spans="1:12" x14ac:dyDescent="0.25">
      <c r="A15" t="s">
        <v>52</v>
      </c>
      <c r="B15" s="9">
        <v>20193111523110</v>
      </c>
      <c r="C15" t="s">
        <v>53</v>
      </c>
      <c r="D15" s="5"/>
      <c r="E15" s="5" t="s">
        <v>29</v>
      </c>
      <c r="F15" s="5" t="s">
        <v>41</v>
      </c>
      <c r="G15" s="5" t="s">
        <v>29</v>
      </c>
      <c r="H15" s="5" t="s">
        <v>32</v>
      </c>
      <c r="I15" s="5" t="s">
        <v>29</v>
      </c>
      <c r="J15" s="5" t="s">
        <v>31</v>
      </c>
      <c r="K15" s="5" t="s">
        <v>31</v>
      </c>
      <c r="L15" s="5" t="s">
        <v>29</v>
      </c>
    </row>
    <row r="16" spans="1:12" x14ac:dyDescent="0.25">
      <c r="A16" t="s">
        <v>54</v>
      </c>
      <c r="B16" s="9">
        <v>20193111523111</v>
      </c>
      <c r="C16" t="s">
        <v>55</v>
      </c>
      <c r="D16" s="5"/>
      <c r="E16" s="5" t="s">
        <v>30</v>
      </c>
      <c r="F16" s="5" t="s">
        <v>30</v>
      </c>
      <c r="G16" s="5" t="s">
        <v>29</v>
      </c>
      <c r="H16" s="5" t="s">
        <v>32</v>
      </c>
      <c r="I16" s="5" t="s">
        <v>30</v>
      </c>
      <c r="J16" s="5" t="s">
        <v>31</v>
      </c>
      <c r="K16" s="5" t="s">
        <v>32</v>
      </c>
      <c r="L16" s="5" t="s">
        <v>30</v>
      </c>
    </row>
    <row r="17" spans="1:14" x14ac:dyDescent="0.25">
      <c r="A17" t="s">
        <v>56</v>
      </c>
      <c r="B17" s="9">
        <v>20193111523112</v>
      </c>
      <c r="C17" t="s">
        <v>57</v>
      </c>
      <c r="D17" s="5"/>
      <c r="E17" s="5" t="s">
        <v>37</v>
      </c>
      <c r="F17" s="5" t="s">
        <v>41</v>
      </c>
      <c r="G17" s="5" t="s">
        <v>37</v>
      </c>
      <c r="H17" s="5" t="s">
        <v>30</v>
      </c>
      <c r="I17" s="5" t="s">
        <v>37</v>
      </c>
      <c r="J17" s="5" t="s">
        <v>32</v>
      </c>
      <c r="K17" s="5" t="s">
        <v>41</v>
      </c>
      <c r="L17" s="5" t="s">
        <v>30</v>
      </c>
    </row>
    <row r="18" spans="1:14" x14ac:dyDescent="0.25">
      <c r="A18" t="s">
        <v>58</v>
      </c>
      <c r="B18" s="9">
        <v>20193111523113</v>
      </c>
      <c r="C18" t="s">
        <v>59</v>
      </c>
      <c r="D18" s="5"/>
      <c r="E18" s="5" t="s">
        <v>30</v>
      </c>
      <c r="F18" s="5" t="s">
        <v>30</v>
      </c>
      <c r="G18" s="5" t="s">
        <v>30</v>
      </c>
      <c r="H18" s="5" t="s">
        <v>30</v>
      </c>
      <c r="I18" s="5" t="s">
        <v>30</v>
      </c>
      <c r="J18" s="5" t="s">
        <v>31</v>
      </c>
      <c r="K18" s="5" t="s">
        <v>32</v>
      </c>
      <c r="L18" s="5" t="s">
        <v>29</v>
      </c>
    </row>
    <row r="19" spans="1:14" x14ac:dyDescent="0.25">
      <c r="A19" t="s">
        <v>60</v>
      </c>
      <c r="B19" s="9">
        <v>20193111523114</v>
      </c>
      <c r="C19" t="s">
        <v>61</v>
      </c>
      <c r="D19" s="5"/>
      <c r="E19" s="5" t="s">
        <v>37</v>
      </c>
      <c r="F19" s="5" t="s">
        <v>30</v>
      </c>
      <c r="G19" s="5" t="s">
        <v>30</v>
      </c>
      <c r="H19" s="5" t="s">
        <v>30</v>
      </c>
      <c r="I19" s="5" t="s">
        <v>30</v>
      </c>
      <c r="J19" s="5" t="s">
        <v>31</v>
      </c>
      <c r="K19" s="5" t="s">
        <v>32</v>
      </c>
      <c r="L19" s="5" t="s">
        <v>30</v>
      </c>
    </row>
    <row r="20" spans="1:14" x14ac:dyDescent="0.25">
      <c r="A20" t="s">
        <v>62</v>
      </c>
      <c r="B20" s="9">
        <v>20193111523115</v>
      </c>
      <c r="C20" t="s">
        <v>63</v>
      </c>
      <c r="D20" s="5"/>
      <c r="E20" s="5" t="s">
        <v>30</v>
      </c>
      <c r="F20" s="5" t="s">
        <v>37</v>
      </c>
      <c r="G20" s="5" t="s">
        <v>37</v>
      </c>
      <c r="H20" s="5" t="s">
        <v>29</v>
      </c>
      <c r="I20" s="5" t="s">
        <v>30</v>
      </c>
      <c r="J20" s="5" t="s">
        <v>31</v>
      </c>
      <c r="K20" s="5" t="s">
        <v>32</v>
      </c>
      <c r="L20" s="5" t="s">
        <v>30</v>
      </c>
    </row>
    <row r="21" spans="1:14" x14ac:dyDescent="0.25">
      <c r="A21" t="s">
        <v>64</v>
      </c>
      <c r="B21" s="9">
        <v>20193111523117</v>
      </c>
      <c r="C21" t="s">
        <v>65</v>
      </c>
      <c r="D21" s="5"/>
      <c r="E21" s="5" t="s">
        <v>30</v>
      </c>
      <c r="F21" s="5" t="s">
        <v>30</v>
      </c>
      <c r="G21" s="5" t="s">
        <v>30</v>
      </c>
      <c r="H21" s="5" t="s">
        <v>30</v>
      </c>
      <c r="I21" s="5" t="s">
        <v>29</v>
      </c>
      <c r="J21" s="5" t="s">
        <v>32</v>
      </c>
      <c r="K21" s="5" t="s">
        <v>32</v>
      </c>
      <c r="L21" s="5" t="s">
        <v>37</v>
      </c>
    </row>
    <row r="22" spans="1:14" x14ac:dyDescent="0.25">
      <c r="A22" t="s">
        <v>66</v>
      </c>
      <c r="B22" s="9">
        <v>20193111523118</v>
      </c>
      <c r="C22" t="s">
        <v>67</v>
      </c>
      <c r="D22" s="5"/>
      <c r="E22" s="5" t="s">
        <v>30</v>
      </c>
      <c r="F22" s="5" t="s">
        <v>29</v>
      </c>
      <c r="G22" s="5" t="s">
        <v>29</v>
      </c>
      <c r="H22" s="5" t="s">
        <v>41</v>
      </c>
      <c r="I22" s="5" t="s">
        <v>29</v>
      </c>
      <c r="J22" s="5" t="s">
        <v>31</v>
      </c>
      <c r="K22" s="5" t="s">
        <v>31</v>
      </c>
      <c r="L22" s="5" t="s">
        <v>30</v>
      </c>
    </row>
    <row r="23" spans="1:14" x14ac:dyDescent="0.25">
      <c r="A23" t="s">
        <v>68</v>
      </c>
      <c r="B23" s="9">
        <v>20193111523119</v>
      </c>
      <c r="C23" t="s">
        <v>69</v>
      </c>
      <c r="D23" s="5"/>
      <c r="E23" s="5" t="s">
        <v>30</v>
      </c>
      <c r="F23" s="5" t="s">
        <v>29</v>
      </c>
      <c r="G23" s="5" t="s">
        <v>41</v>
      </c>
      <c r="H23" s="5" t="s">
        <v>41</v>
      </c>
      <c r="I23" s="5" t="s">
        <v>29</v>
      </c>
      <c r="J23" s="5" t="s">
        <v>31</v>
      </c>
      <c r="K23" s="5" t="s">
        <v>31</v>
      </c>
      <c r="L23" s="5" t="s">
        <v>30</v>
      </c>
    </row>
    <row r="24" spans="1:14" x14ac:dyDescent="0.25">
      <c r="A24" t="s">
        <v>70</v>
      </c>
      <c r="B24" s="9">
        <v>20193111523120</v>
      </c>
      <c r="C24" t="s">
        <v>71</v>
      </c>
      <c r="D24" s="5"/>
      <c r="E24" s="5" t="s">
        <v>30</v>
      </c>
      <c r="F24" s="5" t="s">
        <v>41</v>
      </c>
      <c r="G24" s="5" t="s">
        <v>41</v>
      </c>
      <c r="H24" s="5" t="s">
        <v>32</v>
      </c>
      <c r="I24" s="5" t="s">
        <v>41</v>
      </c>
      <c r="J24" s="5" t="s">
        <v>31</v>
      </c>
      <c r="K24" s="5" t="s">
        <v>32</v>
      </c>
      <c r="L24" s="5" t="s">
        <v>41</v>
      </c>
    </row>
    <row r="25" spans="1:14" x14ac:dyDescent="0.25">
      <c r="A25" t="s">
        <v>72</v>
      </c>
      <c r="B25" s="9">
        <v>20193111523121</v>
      </c>
      <c r="C25" t="s">
        <v>73</v>
      </c>
      <c r="D25" s="5"/>
      <c r="E25" s="5" t="s">
        <v>30</v>
      </c>
      <c r="F25" s="5" t="s">
        <v>29</v>
      </c>
      <c r="G25" s="5" t="s">
        <v>30</v>
      </c>
      <c r="H25" s="5" t="s">
        <v>41</v>
      </c>
      <c r="I25" s="5" t="s">
        <v>30</v>
      </c>
      <c r="J25" s="5" t="s">
        <v>32</v>
      </c>
      <c r="K25" s="5" t="s">
        <v>32</v>
      </c>
      <c r="L25" s="5" t="s">
        <v>30</v>
      </c>
    </row>
    <row r="26" spans="1:14" x14ac:dyDescent="0.25">
      <c r="A26" t="s">
        <v>74</v>
      </c>
      <c r="B26" s="9">
        <v>20193111523122</v>
      </c>
      <c r="C26" t="s">
        <v>75</v>
      </c>
      <c r="D26" s="5"/>
      <c r="E26" s="5" t="s">
        <v>37</v>
      </c>
      <c r="F26" s="5" t="s">
        <v>29</v>
      </c>
      <c r="G26" s="5" t="s">
        <v>41</v>
      </c>
      <c r="H26" s="5" t="s">
        <v>41</v>
      </c>
      <c r="I26" s="5" t="s">
        <v>41</v>
      </c>
      <c r="J26" s="5" t="s">
        <v>31</v>
      </c>
      <c r="K26" s="5" t="s">
        <v>31</v>
      </c>
      <c r="L26" s="5" t="s">
        <v>30</v>
      </c>
    </row>
    <row r="27" spans="1:14" x14ac:dyDescent="0.25">
      <c r="A27" t="s">
        <v>76</v>
      </c>
      <c r="B27" s="9">
        <v>20193111523123</v>
      </c>
      <c r="C27" t="s">
        <v>77</v>
      </c>
      <c r="D27" s="5"/>
      <c r="E27" s="5" t="s">
        <v>30</v>
      </c>
      <c r="F27" s="5" t="s">
        <v>30</v>
      </c>
      <c r="G27" s="5" t="s">
        <v>37</v>
      </c>
      <c r="H27" s="5" t="s">
        <v>29</v>
      </c>
      <c r="I27" s="5" t="s">
        <v>37</v>
      </c>
      <c r="J27" s="5" t="s">
        <v>31</v>
      </c>
      <c r="K27" s="5" t="s">
        <v>32</v>
      </c>
      <c r="L27" s="5" t="s">
        <v>37</v>
      </c>
      <c r="N27" s="5" t="s">
        <v>23</v>
      </c>
    </row>
    <row r="28" spans="1:14" x14ac:dyDescent="0.25">
      <c r="A28" t="s">
        <v>78</v>
      </c>
      <c r="B28" s="9">
        <v>20193111523124</v>
      </c>
      <c r="C28" t="s">
        <v>79</v>
      </c>
      <c r="D28" s="5"/>
      <c r="E28" s="5" t="s">
        <v>30</v>
      </c>
      <c r="F28" s="5" t="s">
        <v>30</v>
      </c>
      <c r="G28" s="5" t="s">
        <v>30</v>
      </c>
      <c r="H28" s="5" t="s">
        <v>29</v>
      </c>
      <c r="I28" s="5" t="s">
        <v>30</v>
      </c>
      <c r="J28" s="5" t="s">
        <v>31</v>
      </c>
      <c r="K28" s="5" t="s">
        <v>31</v>
      </c>
      <c r="L28" s="5" t="s">
        <v>30</v>
      </c>
    </row>
    <row r="29" spans="1:14" x14ac:dyDescent="0.25">
      <c r="A29" t="s">
        <v>80</v>
      </c>
      <c r="B29" s="9">
        <v>20193111523125</v>
      </c>
      <c r="C29" t="s">
        <v>81</v>
      </c>
      <c r="D29" s="5"/>
      <c r="E29" s="5" t="s">
        <v>30</v>
      </c>
      <c r="F29" s="5" t="s">
        <v>37</v>
      </c>
      <c r="G29" s="5" t="s">
        <v>30</v>
      </c>
      <c r="H29" s="5" t="s">
        <v>37</v>
      </c>
      <c r="I29" s="5" t="s">
        <v>37</v>
      </c>
      <c r="J29" s="5" t="s">
        <v>41</v>
      </c>
      <c r="K29" s="5" t="s">
        <v>32</v>
      </c>
      <c r="L29" s="5" t="s">
        <v>37</v>
      </c>
    </row>
    <row r="30" spans="1:14" x14ac:dyDescent="0.25">
      <c r="A30" t="s">
        <v>82</v>
      </c>
      <c r="B30" s="9">
        <v>20193111523126</v>
      </c>
      <c r="C30" t="s">
        <v>83</v>
      </c>
      <c r="D30" s="5"/>
      <c r="E30" s="5" t="s">
        <v>41</v>
      </c>
      <c r="F30" s="5" t="s">
        <v>29</v>
      </c>
      <c r="G30" s="5" t="s">
        <v>41</v>
      </c>
      <c r="H30" s="5" t="s">
        <v>32</v>
      </c>
      <c r="I30" s="5" t="s">
        <v>41</v>
      </c>
      <c r="J30" s="5" t="s">
        <v>31</v>
      </c>
      <c r="K30" s="5" t="s">
        <v>31</v>
      </c>
      <c r="L30" s="5" t="s">
        <v>30</v>
      </c>
    </row>
    <row r="31" spans="1:14" x14ac:dyDescent="0.25">
      <c r="A31" t="s">
        <v>84</v>
      </c>
      <c r="B31" s="9">
        <v>20193111523127</v>
      </c>
      <c r="C31" t="s">
        <v>85</v>
      </c>
      <c r="D31" s="5"/>
      <c r="E31" s="5" t="s">
        <v>37</v>
      </c>
      <c r="F31" s="5" t="s">
        <v>29</v>
      </c>
      <c r="G31" s="5" t="s">
        <v>30</v>
      </c>
      <c r="H31" s="5" t="s">
        <v>32</v>
      </c>
      <c r="I31" s="5" t="s">
        <v>29</v>
      </c>
      <c r="J31" s="5" t="s">
        <v>31</v>
      </c>
      <c r="K31" s="5" t="s">
        <v>31</v>
      </c>
      <c r="L31" s="5" t="s">
        <v>30</v>
      </c>
    </row>
    <row r="32" spans="1:14" x14ac:dyDescent="0.25">
      <c r="A32" t="s">
        <v>86</v>
      </c>
      <c r="B32" s="9">
        <v>20193111523128</v>
      </c>
      <c r="C32" t="s">
        <v>87</v>
      </c>
      <c r="D32" s="5"/>
      <c r="E32" s="5" t="s">
        <v>41</v>
      </c>
      <c r="F32" s="5" t="s">
        <v>29</v>
      </c>
      <c r="G32" s="5" t="s">
        <v>41</v>
      </c>
      <c r="H32" s="5" t="s">
        <v>41</v>
      </c>
      <c r="I32" s="5" t="s">
        <v>32</v>
      </c>
      <c r="J32" s="5" t="s">
        <v>31</v>
      </c>
      <c r="K32" s="5" t="s">
        <v>32</v>
      </c>
      <c r="L32" s="5" t="s">
        <v>29</v>
      </c>
    </row>
    <row r="33" spans="1:12" x14ac:dyDescent="0.25">
      <c r="A33" t="s">
        <v>88</v>
      </c>
      <c r="B33" s="9">
        <v>20193111523129</v>
      </c>
      <c r="C33" t="s">
        <v>89</v>
      </c>
      <c r="D33" s="5" t="s">
        <v>29</v>
      </c>
      <c r="E33" s="5"/>
      <c r="F33" s="5" t="s">
        <v>29</v>
      </c>
      <c r="G33" s="5" t="s">
        <v>32</v>
      </c>
      <c r="H33" s="5" t="s">
        <v>31</v>
      </c>
      <c r="I33" s="5" t="s">
        <v>31</v>
      </c>
      <c r="J33" s="5" t="s">
        <v>31</v>
      </c>
      <c r="K33" s="5" t="s">
        <v>31</v>
      </c>
      <c r="L33" s="5" t="s">
        <v>29</v>
      </c>
    </row>
    <row r="34" spans="1:12" x14ac:dyDescent="0.25">
      <c r="A34" t="s">
        <v>90</v>
      </c>
      <c r="B34" s="9">
        <v>20193111523130</v>
      </c>
      <c r="C34" t="s">
        <v>91</v>
      </c>
      <c r="D34" s="5"/>
      <c r="E34" s="5" t="s">
        <v>29</v>
      </c>
      <c r="F34" s="5" t="s">
        <v>30</v>
      </c>
      <c r="G34" s="5" t="s">
        <v>30</v>
      </c>
      <c r="H34" s="5" t="s">
        <v>30</v>
      </c>
      <c r="I34" s="5" t="s">
        <v>30</v>
      </c>
      <c r="J34" s="5" t="s">
        <v>32</v>
      </c>
      <c r="K34" s="5" t="s">
        <v>32</v>
      </c>
      <c r="L34" s="5" t="s">
        <v>30</v>
      </c>
    </row>
    <row r="35" spans="1:12" x14ac:dyDescent="0.25">
      <c r="A35" t="s">
        <v>92</v>
      </c>
      <c r="B35" s="9">
        <v>20193111523131</v>
      </c>
      <c r="C35" t="s">
        <v>93</v>
      </c>
      <c r="D35" s="5"/>
      <c r="E35" s="5" t="s">
        <v>37</v>
      </c>
      <c r="F35" s="5" t="s">
        <v>30</v>
      </c>
      <c r="G35" s="5" t="s">
        <v>37</v>
      </c>
      <c r="H35" s="5" t="s">
        <v>29</v>
      </c>
      <c r="I35" s="5" t="s">
        <v>37</v>
      </c>
      <c r="J35" s="5" t="s">
        <v>32</v>
      </c>
      <c r="K35" s="5" t="s">
        <v>29</v>
      </c>
      <c r="L35" s="5" t="s">
        <v>30</v>
      </c>
    </row>
    <row r="36" spans="1:12" x14ac:dyDescent="0.25">
      <c r="A36" t="s">
        <v>94</v>
      </c>
      <c r="B36" s="9">
        <v>20193111523133</v>
      </c>
      <c r="C36" t="s">
        <v>95</v>
      </c>
      <c r="D36" s="5"/>
      <c r="E36" s="5" t="s">
        <v>29</v>
      </c>
      <c r="F36" s="5" t="s">
        <v>41</v>
      </c>
      <c r="G36" s="5" t="s">
        <v>41</v>
      </c>
      <c r="H36" s="5" t="s">
        <v>31</v>
      </c>
      <c r="I36" s="5" t="s">
        <v>41</v>
      </c>
      <c r="J36" s="5" t="s">
        <v>31</v>
      </c>
      <c r="K36" s="5" t="s">
        <v>31</v>
      </c>
      <c r="L36" s="5" t="s">
        <v>29</v>
      </c>
    </row>
    <row r="37" spans="1:12" x14ac:dyDescent="0.25">
      <c r="A37" t="s">
        <v>96</v>
      </c>
      <c r="B37" s="9">
        <v>20193111523134</v>
      </c>
      <c r="C37" t="s">
        <v>97</v>
      </c>
      <c r="D37" s="5"/>
      <c r="E37" s="5" t="s">
        <v>29</v>
      </c>
      <c r="F37" s="5" t="s">
        <v>41</v>
      </c>
      <c r="G37" s="5" t="s">
        <v>41</v>
      </c>
      <c r="H37" s="5" t="s">
        <v>31</v>
      </c>
      <c r="I37" s="5" t="s">
        <v>32</v>
      </c>
      <c r="J37" s="5" t="s">
        <v>31</v>
      </c>
      <c r="K37" s="5" t="s">
        <v>31</v>
      </c>
      <c r="L37" s="5" t="s">
        <v>30</v>
      </c>
    </row>
    <row r="38" spans="1:12" x14ac:dyDescent="0.25">
      <c r="A38" t="s">
        <v>98</v>
      </c>
      <c r="B38" s="9">
        <v>20193111523135</v>
      </c>
      <c r="C38" t="s">
        <v>99</v>
      </c>
      <c r="D38" s="5"/>
      <c r="E38" s="5" t="s">
        <v>41</v>
      </c>
      <c r="F38" s="5" t="s">
        <v>41</v>
      </c>
      <c r="G38" s="5" t="s">
        <v>32</v>
      </c>
      <c r="H38" s="5" t="s">
        <v>32</v>
      </c>
      <c r="I38" s="5" t="s">
        <v>31</v>
      </c>
      <c r="J38" s="5" t="s">
        <v>31</v>
      </c>
      <c r="K38" s="5" t="s">
        <v>31</v>
      </c>
      <c r="L38" s="5" t="s">
        <v>30</v>
      </c>
    </row>
    <row r="39" spans="1:12" x14ac:dyDescent="0.25">
      <c r="A39" t="s">
        <v>100</v>
      </c>
      <c r="B39" s="9">
        <v>20193111523136</v>
      </c>
      <c r="C39" t="s">
        <v>101</v>
      </c>
      <c r="D39" s="5" t="s">
        <v>29</v>
      </c>
      <c r="E39" s="5"/>
      <c r="F39" s="5" t="s">
        <v>29</v>
      </c>
      <c r="G39" s="5" t="s">
        <v>30</v>
      </c>
      <c r="H39" s="5" t="s">
        <v>32</v>
      </c>
      <c r="I39" s="5" t="s">
        <v>41</v>
      </c>
      <c r="J39" s="5" t="s">
        <v>32</v>
      </c>
      <c r="K39" s="5" t="s">
        <v>31</v>
      </c>
      <c r="L39" s="5" t="s">
        <v>29</v>
      </c>
    </row>
    <row r="40" spans="1:12" x14ac:dyDescent="0.25">
      <c r="B40" s="9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B41" t="s">
        <v>102</v>
      </c>
      <c r="D41">
        <f>COUNTIF($D$6:$D$39, "O")</f>
        <v>0</v>
      </c>
      <c r="E41">
        <f>COUNTIF($E$6:$E$39, "O")</f>
        <v>0</v>
      </c>
      <c r="F41">
        <f>COUNTIF($F$6:$F$39, "O")</f>
        <v>0</v>
      </c>
      <c r="G41">
        <f>COUNTIF($G$6:$G$39, "O")</f>
        <v>0</v>
      </c>
      <c r="H41">
        <f>COUNTIF($H$6:$H$39, "O")</f>
        <v>6</v>
      </c>
      <c r="I41">
        <f>COUNTIF($I$6:$I$39, "O")</f>
        <v>2</v>
      </c>
      <c r="J41">
        <f>COUNTIF($J$6:$J$39, "O")</f>
        <v>26</v>
      </c>
      <c r="K41">
        <f>COUNTIF($K$6:$K$39, "O")</f>
        <v>17</v>
      </c>
      <c r="L41">
        <f>COUNTIF($L$6:$L$39, "O")</f>
        <v>0</v>
      </c>
    </row>
    <row r="42" spans="1:12" x14ac:dyDescent="0.25">
      <c r="B42" t="s">
        <v>103</v>
      </c>
      <c r="D42">
        <f>COUNTIF($D$6:$D$39, "A+")</f>
        <v>0</v>
      </c>
      <c r="E42">
        <f>COUNTIF($E$6:$E$39, "A+")</f>
        <v>0</v>
      </c>
      <c r="F42">
        <f>COUNTIF($F$6:$F$39, "A+")</f>
        <v>1</v>
      </c>
      <c r="G42">
        <f>COUNTIF($G$6:$G$39, "A+")</f>
        <v>2</v>
      </c>
      <c r="H42">
        <f>COUNTIF($H$6:$H$39, "A+")</f>
        <v>9</v>
      </c>
      <c r="I42">
        <f>COUNTIF($I$6:$I$39, "A+")</f>
        <v>4</v>
      </c>
      <c r="J42">
        <f>COUNTIF($J$6:$J$39, "A+")</f>
        <v>7</v>
      </c>
      <c r="K42">
        <f>COUNTIF($K$6:$K$39, "A+")</f>
        <v>13</v>
      </c>
      <c r="L42">
        <f>COUNTIF($L$6:$L$39, "A+")</f>
        <v>0</v>
      </c>
    </row>
    <row r="43" spans="1:12" x14ac:dyDescent="0.25">
      <c r="B43" t="s">
        <v>104</v>
      </c>
      <c r="D43">
        <f>COUNTIF($D$6:$D$39, "A")</f>
        <v>3</v>
      </c>
      <c r="E43">
        <f>COUNTIF($E$6:$E$39, "A")</f>
        <v>3</v>
      </c>
      <c r="F43">
        <f>COUNTIF($F$6:$F$39, "A")</f>
        <v>7</v>
      </c>
      <c r="G43">
        <f>COUNTIF($G$6:$G$39, "A")</f>
        <v>10</v>
      </c>
      <c r="H43">
        <f>COUNTIF($H$6:$H$39, "A")</f>
        <v>6</v>
      </c>
      <c r="I43">
        <f>COUNTIF($I$6:$I$39, "A")</f>
        <v>7</v>
      </c>
      <c r="J43">
        <f>COUNTIF($J$6:$J$39, "A")</f>
        <v>1</v>
      </c>
      <c r="K43">
        <f>COUNTIF($K$6:$K$39, "A")</f>
        <v>2</v>
      </c>
      <c r="L43">
        <f>COUNTIF($L$6:$L$39, "A")</f>
        <v>2</v>
      </c>
    </row>
    <row r="44" spans="1:12" x14ac:dyDescent="0.25">
      <c r="B44" t="s">
        <v>105</v>
      </c>
      <c r="D44">
        <f>COUNTIF($D$6:$D$39, "B+")</f>
        <v>3</v>
      </c>
      <c r="E44">
        <f>COUNTIF($E$6:$E$39, "B+")</f>
        <v>5</v>
      </c>
      <c r="F44">
        <f>COUNTIF($F$6:$F$39, "B+")</f>
        <v>11</v>
      </c>
      <c r="G44">
        <f>COUNTIF($G$6:$G$39, "B+")</f>
        <v>7</v>
      </c>
      <c r="H44">
        <f>COUNTIF($H$6:$H$39, "B+")</f>
        <v>5</v>
      </c>
      <c r="I44">
        <f>COUNTIF($I$6:$I$39, "B+")</f>
        <v>8</v>
      </c>
      <c r="J44">
        <f>COUNTIF($J$6:$J$39, "B+")</f>
        <v>0</v>
      </c>
      <c r="K44">
        <f>COUNTIF($K$6:$K$39, "B+")</f>
        <v>1</v>
      </c>
      <c r="L44">
        <f>COUNTIF($L$6:$L$39, "B+")</f>
        <v>9</v>
      </c>
    </row>
    <row r="45" spans="1:12" x14ac:dyDescent="0.25">
      <c r="B45" t="s">
        <v>106</v>
      </c>
      <c r="D45">
        <f>COUNTIF($D$6:$D$39, "B")</f>
        <v>0</v>
      </c>
      <c r="E45">
        <f>COUNTIF($E$6:$E$39, "B")</f>
        <v>13</v>
      </c>
      <c r="F45">
        <f>COUNTIF($F$6:$F$39, "B")</f>
        <v>12</v>
      </c>
      <c r="G45">
        <f>COUNTIF($G$6:$G$39, "B")</f>
        <v>10</v>
      </c>
      <c r="H45">
        <f>COUNTIF($H$6:$H$39, "B")</f>
        <v>6</v>
      </c>
      <c r="I45">
        <f>COUNTIF($I$6:$I$39, "B")</f>
        <v>8</v>
      </c>
      <c r="J45">
        <f>COUNTIF($J$6:$J$39, "B")</f>
        <v>0</v>
      </c>
      <c r="K45">
        <f>COUNTIF($K$6:$K$39, "B")</f>
        <v>1</v>
      </c>
      <c r="L45">
        <f>COUNTIF($L$6:$L$39, "B")</f>
        <v>19</v>
      </c>
    </row>
    <row r="46" spans="1:12" x14ac:dyDescent="0.25">
      <c r="B46" t="s">
        <v>107</v>
      </c>
      <c r="D46">
        <f>COUNTIF($D$6:$D$39, "C")</f>
        <v>1</v>
      </c>
      <c r="E46">
        <f>COUNTIF($E$6:$E$39, "C")</f>
        <v>6</v>
      </c>
      <c r="F46">
        <f>COUNTIF($F$6:$F$39, "C")</f>
        <v>3</v>
      </c>
      <c r="G46">
        <f>COUNTIF($G$6:$G$39, "C")</f>
        <v>4</v>
      </c>
      <c r="H46">
        <f>COUNTIF($H$6:$H$39, "C")</f>
        <v>1</v>
      </c>
      <c r="I46">
        <f>COUNTIF($I$6:$I$39, "C")</f>
        <v>4</v>
      </c>
      <c r="J46">
        <f>COUNTIF($J$6:$J$39, "C")</f>
        <v>0</v>
      </c>
      <c r="K46">
        <f>COUNTIF($K$6:$K$39, "C")</f>
        <v>0</v>
      </c>
      <c r="L46">
        <f>COUNTIF($L$6:$L$39, "C")</f>
        <v>4</v>
      </c>
    </row>
    <row r="47" spans="1:12" x14ac:dyDescent="0.25">
      <c r="B47" t="s">
        <v>108</v>
      </c>
      <c r="D47">
        <f>COUNTIF($D$6:$D$39, "RA")</f>
        <v>0</v>
      </c>
      <c r="E47">
        <f>COUNTIF($E$6:$E$39, "RA")</f>
        <v>0</v>
      </c>
      <c r="F47">
        <f>COUNTIF($F$6:$F$39, "RA")</f>
        <v>0</v>
      </c>
      <c r="G47">
        <f>COUNTIF($G$6:$G$39, "RA")</f>
        <v>1</v>
      </c>
      <c r="H47">
        <f>COUNTIF($H$6:$H$39, "RA")</f>
        <v>1</v>
      </c>
      <c r="I47">
        <f>COUNTIF($I$6:$I$39, "RA")</f>
        <v>1</v>
      </c>
      <c r="J47">
        <f>COUNTIF($J$6:$J$39, "RA")</f>
        <v>0</v>
      </c>
      <c r="K47">
        <f>COUNTIF($K$6:$K$39, "RA")</f>
        <v>0</v>
      </c>
      <c r="L47">
        <f>COUNTIF($L$6:$L$39, "RA")</f>
        <v>0</v>
      </c>
    </row>
    <row r="48" spans="1:12" x14ac:dyDescent="0.25">
      <c r="B48" t="s">
        <v>109</v>
      </c>
      <c r="D48">
        <f>COUNTIF($D$6:$D$39, "AA")</f>
        <v>0</v>
      </c>
      <c r="E48">
        <f>COUNTIF($E$6:$E$39, "AA")</f>
        <v>0</v>
      </c>
      <c r="F48">
        <f>COUNTIF($F$6:$F$39, "AA")</f>
        <v>0</v>
      </c>
      <c r="G48">
        <f>COUNTIF($G$6:$G$39, "AA")</f>
        <v>0</v>
      </c>
      <c r="H48">
        <f>COUNTIF($H$6:$H$39, "AA")</f>
        <v>0</v>
      </c>
      <c r="I48">
        <f>COUNTIF($I$6:$I$39, "AA")</f>
        <v>0</v>
      </c>
      <c r="J48">
        <f>COUNTIF($J$6:$J$39, "AA")</f>
        <v>0</v>
      </c>
      <c r="K48">
        <f>COUNTIF($K$6:$K$39, "AA")</f>
        <v>0</v>
      </c>
      <c r="L48">
        <f>COUNTIF($L$6:$L$39, "AA")</f>
        <v>0</v>
      </c>
    </row>
    <row r="49" spans="2:13" x14ac:dyDescent="0.25">
      <c r="B49" t="s">
        <v>110</v>
      </c>
      <c r="D49">
        <f>COUNTIF($D$6:$D$39, "MM")</f>
        <v>0</v>
      </c>
      <c r="E49">
        <f>COUNTIF($E$6:$E$39, "MM")</f>
        <v>0</v>
      </c>
      <c r="F49">
        <f>COUNTIF($F$6:$F$39, "MM")</f>
        <v>0</v>
      </c>
      <c r="G49">
        <f>COUNTIF($G$6:$G$39, "MM")</f>
        <v>0</v>
      </c>
      <c r="H49">
        <f>COUNTIF($H$6:$H$39, "MM")</f>
        <v>0</v>
      </c>
      <c r="I49">
        <f>COUNTIF($I$6:$I$39, "MM")</f>
        <v>0</v>
      </c>
      <c r="J49">
        <f>COUNTIF($J$6:$J$39, "MM")</f>
        <v>0</v>
      </c>
      <c r="K49">
        <f>COUNTIF($K$6:$K$39, "MM")</f>
        <v>0</v>
      </c>
      <c r="L49">
        <f>COUNTIF($L$6:$L$39, "MM")</f>
        <v>0</v>
      </c>
    </row>
    <row r="51" spans="2:13" x14ac:dyDescent="0.25">
      <c r="B51" t="s">
        <v>111</v>
      </c>
      <c r="D51">
        <v>7</v>
      </c>
      <c r="E51">
        <v>29</v>
      </c>
      <c r="F51">
        <v>36</v>
      </c>
      <c r="G51">
        <v>36</v>
      </c>
      <c r="H51">
        <v>36</v>
      </c>
      <c r="I51">
        <v>36</v>
      </c>
      <c r="J51">
        <v>36</v>
      </c>
      <c r="K51">
        <v>36</v>
      </c>
      <c r="L51">
        <v>36</v>
      </c>
    </row>
    <row r="52" spans="2:13" x14ac:dyDescent="0.25">
      <c r="B52" t="s">
        <v>112</v>
      </c>
      <c r="D52">
        <f>SUM($D$41:$D$46)</f>
        <v>7</v>
      </c>
      <c r="E52">
        <f>SUM($E$41:$E$46)</f>
        <v>27</v>
      </c>
      <c r="F52">
        <f>SUM($F$41:$F$46)</f>
        <v>34</v>
      </c>
      <c r="G52">
        <f>SUM($G$41:$G$46)</f>
        <v>33</v>
      </c>
      <c r="H52">
        <f>SUM($H$41:$H$46)</f>
        <v>33</v>
      </c>
      <c r="I52">
        <f>SUM($I$41:$I$46)</f>
        <v>33</v>
      </c>
      <c r="J52">
        <f>SUM($J$41:$J$46)</f>
        <v>34</v>
      </c>
      <c r="K52">
        <f>SUM($K$41:$K$46)</f>
        <v>34</v>
      </c>
      <c r="L52">
        <f>SUM($L$41:$L$46)</f>
        <v>34</v>
      </c>
    </row>
    <row r="53" spans="2:13" x14ac:dyDescent="0.25">
      <c r="B53" t="s">
        <v>113</v>
      </c>
      <c r="D53">
        <v>100</v>
      </c>
      <c r="E53">
        <v>96.55</v>
      </c>
      <c r="F53">
        <v>97.22</v>
      </c>
      <c r="G53">
        <v>97.22</v>
      </c>
      <c r="H53">
        <v>94.44</v>
      </c>
      <c r="I53">
        <v>94.44</v>
      </c>
      <c r="J53">
        <v>100</v>
      </c>
      <c r="K53">
        <v>100</v>
      </c>
      <c r="L53">
        <v>100</v>
      </c>
    </row>
    <row r="54" spans="2:13" x14ac:dyDescent="0.25">
      <c r="B54" t="s">
        <v>114</v>
      </c>
      <c r="D54">
        <v>0</v>
      </c>
      <c r="E54">
        <v>1</v>
      </c>
      <c r="F54">
        <v>1</v>
      </c>
      <c r="G54">
        <v>1</v>
      </c>
      <c r="H54">
        <v>2</v>
      </c>
      <c r="I54">
        <v>2</v>
      </c>
      <c r="J54">
        <v>0</v>
      </c>
      <c r="K54">
        <v>0</v>
      </c>
      <c r="L54">
        <v>0</v>
      </c>
    </row>
    <row r="55" spans="2:13" x14ac:dyDescent="0.25">
      <c r="B55" t="s">
        <v>115</v>
      </c>
      <c r="D55">
        <v>0</v>
      </c>
      <c r="E55">
        <v>3.45</v>
      </c>
      <c r="F55">
        <v>2.78</v>
      </c>
      <c r="G55">
        <v>2.78</v>
      </c>
      <c r="H55">
        <v>5.56</v>
      </c>
      <c r="I55">
        <v>5.56</v>
      </c>
      <c r="J55">
        <v>0</v>
      </c>
      <c r="K55">
        <v>0</v>
      </c>
      <c r="L55">
        <v>0</v>
      </c>
    </row>
    <row r="59" spans="2:13" x14ac:dyDescent="0.25">
      <c r="B59" t="s">
        <v>116</v>
      </c>
      <c r="F59" t="s">
        <v>117</v>
      </c>
      <c r="L59">
        <v>100</v>
      </c>
      <c r="M59">
        <v>1</v>
      </c>
    </row>
    <row r="60" spans="2:13" x14ac:dyDescent="0.25">
      <c r="B60" t="s">
        <v>14</v>
      </c>
      <c r="F60" t="s">
        <v>118</v>
      </c>
      <c r="L60">
        <v>96.55</v>
      </c>
      <c r="M60">
        <v>1</v>
      </c>
    </row>
    <row r="61" spans="2:13" x14ac:dyDescent="0.25">
      <c r="B61" t="s">
        <v>119</v>
      </c>
      <c r="F61" t="s">
        <v>120</v>
      </c>
      <c r="L61">
        <v>97.22</v>
      </c>
      <c r="M61">
        <v>2</v>
      </c>
    </row>
    <row r="62" spans="2:13" x14ac:dyDescent="0.25">
      <c r="B62" t="s">
        <v>121</v>
      </c>
      <c r="F62" t="s">
        <v>122</v>
      </c>
      <c r="L62">
        <v>97.22</v>
      </c>
      <c r="M62">
        <v>3</v>
      </c>
    </row>
    <row r="63" spans="2:13" x14ac:dyDescent="0.25">
      <c r="B63" t="s">
        <v>123</v>
      </c>
      <c r="F63" t="s">
        <v>124</v>
      </c>
      <c r="L63">
        <v>94.44</v>
      </c>
      <c r="M63">
        <v>3</v>
      </c>
    </row>
    <row r="64" spans="2:13" x14ac:dyDescent="0.25">
      <c r="B64" t="s">
        <v>125</v>
      </c>
      <c r="F64" t="s">
        <v>126</v>
      </c>
      <c r="L64">
        <v>94.44</v>
      </c>
      <c r="M64">
        <v>3</v>
      </c>
    </row>
    <row r="65" spans="2:13" x14ac:dyDescent="0.25">
      <c r="B65" t="s">
        <v>127</v>
      </c>
      <c r="F65" t="s">
        <v>124</v>
      </c>
      <c r="L65">
        <v>100</v>
      </c>
      <c r="M65">
        <v>3</v>
      </c>
    </row>
    <row r="66" spans="2:13" x14ac:dyDescent="0.25">
      <c r="B66" t="s">
        <v>128</v>
      </c>
      <c r="F66" t="s">
        <v>122</v>
      </c>
      <c r="L66">
        <v>100</v>
      </c>
      <c r="M66">
        <v>3</v>
      </c>
    </row>
    <row r="67" spans="2:13" x14ac:dyDescent="0.25">
      <c r="B67" t="s">
        <v>129</v>
      </c>
      <c r="F67" t="s">
        <v>122</v>
      </c>
      <c r="L67">
        <v>100</v>
      </c>
      <c r="M67">
        <v>4</v>
      </c>
    </row>
  </sheetData>
  <conditionalFormatting sqref="N27 D1:L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I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2022-04-12T10:19:49Z</dcterms:created>
  <dcterms:modified xsi:type="dcterms:W3CDTF">2022-04-12T10:21:11Z</dcterms:modified>
</cp:coreProperties>
</file>